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640" windowHeight="11160"/>
  </bookViews>
  <sheets>
    <sheet name="Présentation" sheetId="2" r:id="rId1"/>
    <sheet name="Feuille de calcul" sheetId="1" r:id="rId2"/>
    <sheet name="Conversion" sheetId="3" r:id="rId3"/>
  </sheets>
  <definedNames>
    <definedName name="LEffluent">#REF!</definedName>
    <definedName name="LEffluents">#REF!</definedName>
    <definedName name="LNb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3" l="1"/>
  <c r="E6" i="3"/>
  <c r="E9" i="3"/>
  <c r="E8" i="3"/>
  <c r="E10" i="3"/>
  <c r="E11" i="3"/>
  <c r="J15" i="1"/>
  <c r="E7" i="3"/>
  <c r="E12" i="3"/>
  <c r="E4" i="3"/>
  <c r="E17" i="1"/>
  <c r="E16" i="1"/>
  <c r="E15" i="1"/>
  <c r="L6" i="1"/>
  <c r="K6" i="1"/>
</calcChain>
</file>

<file path=xl/sharedStrings.xml><?xml version="1.0" encoding="utf-8"?>
<sst xmlns="http://schemas.openxmlformats.org/spreadsheetml/2006/main" count="47" uniqueCount="42">
  <si>
    <t>N°</t>
  </si>
  <si>
    <t>C/N</t>
  </si>
  <si>
    <t>lisier de porc</t>
  </si>
  <si>
    <t>4,8</t>
  </si>
  <si>
    <t xml:space="preserve">lisier de bovin </t>
  </si>
  <si>
    <t>7,8</t>
  </si>
  <si>
    <t>lisier de lapin</t>
  </si>
  <si>
    <t>fiente de poule pondeuse</t>
  </si>
  <si>
    <t>fumier de poulet de chair</t>
  </si>
  <si>
    <t xml:space="preserve">fumier mou de bovin </t>
  </si>
  <si>
    <t>fumier de caprin</t>
  </si>
  <si>
    <t>fumier de mouton</t>
  </si>
  <si>
    <t>fumier de lapin</t>
  </si>
  <si>
    <t>fumier de cheval</t>
  </si>
  <si>
    <t xml:space="preserve">paille de canne </t>
  </si>
  <si>
    <t>broyat de déchet vert</t>
  </si>
  <si>
    <t>34,5</t>
  </si>
  <si>
    <t>37,4</t>
  </si>
  <si>
    <t>eau</t>
  </si>
  <si>
    <t>Humidité (%)</t>
  </si>
  <si>
    <t>Densité (t/m3)</t>
  </si>
  <si>
    <t>Masse (t)</t>
  </si>
  <si>
    <t>Conversion volume (m3)--&gt; masse (t)</t>
  </si>
  <si>
    <t>Volume (m3)</t>
  </si>
  <si>
    <t>Biomasse</t>
  </si>
  <si>
    <t>Fumier de volaille</t>
  </si>
  <si>
    <t>Effluent *</t>
  </si>
  <si>
    <t>* Retrouvez les caractéristiques agronomiques des effluents sur le site</t>
  </si>
  <si>
    <t>mvad-réunion.org</t>
  </si>
  <si>
    <t>Objectif à atteindre pour l'humidité du mélange :</t>
  </si>
  <si>
    <t>Masse d'eau requise pour atteindre l'humidité souhaitée :</t>
  </si>
  <si>
    <t>Estimation de la quantité de compost finale :</t>
  </si>
  <si>
    <t>t de compost mûr</t>
  </si>
  <si>
    <t>Masse totale (t)</t>
  </si>
  <si>
    <t>Fumier de bonvin mou</t>
  </si>
  <si>
    <t>Fumier litière accumulée bovin</t>
  </si>
  <si>
    <t>0,8-0,9</t>
  </si>
  <si>
    <t>0,5-0,8</t>
  </si>
  <si>
    <t>Fumier chèvre ou brebis</t>
  </si>
  <si>
    <t>lisier de bovin</t>
  </si>
  <si>
    <t>Fiente poule pondeuse</t>
  </si>
  <si>
    <t>lisier de poule pondeuse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</si>
</sst>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\ &quot;%&quot;;\-0\ &quot;%&quot;"/>
    <numFmt numFmtId="165" formatCode="0\ &quot;t&quot;;\-0\ &quot;t&quot;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theme="10"/>
      <name val="Calibri"/>
      <family val="2"/>
      <scheme val="minor"/>
    </font>
    <font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rgb="FF95433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7A7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top"/>
    </xf>
    <xf numFmtId="1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0" fillId="5" borderId="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" fontId="1" fillId="5" borderId="15" xfId="0" applyNumberFormat="1" applyFont="1" applyFill="1" applyBorder="1" applyAlignment="1">
      <alignment horizontal="center" vertical="center"/>
    </xf>
    <xf numFmtId="1" fontId="1" fillId="5" borderId="16" xfId="0" applyNumberFormat="1" applyFont="1" applyFill="1" applyBorder="1" applyAlignment="1">
      <alignment horizontal="center" vertical="center"/>
    </xf>
    <xf numFmtId="1" fontId="1" fillId="5" borderId="17" xfId="0" applyNumberFormat="1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7" borderId="0" xfId="0" applyFill="1"/>
    <xf numFmtId="0" fontId="2" fillId="7" borderId="0" xfId="1" applyFill="1">
      <alignment vertical="top"/>
    </xf>
    <xf numFmtId="0" fontId="0" fillId="4" borderId="0" xfId="0" applyFill="1"/>
    <xf numFmtId="0" fontId="6" fillId="4" borderId="0" xfId="3" applyFill="1"/>
    <xf numFmtId="0" fontId="3" fillId="5" borderId="0" xfId="1" applyFont="1" applyFill="1" applyBorder="1" applyAlignment="1">
      <alignment vertical="center"/>
    </xf>
    <xf numFmtId="1" fontId="3" fillId="5" borderId="0" xfId="2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165" fontId="4" fillId="5" borderId="29" xfId="1" applyNumberFormat="1" applyFont="1" applyFill="1" applyBorder="1" applyAlignment="1">
      <alignment horizontal="right"/>
    </xf>
    <xf numFmtId="166" fontId="4" fillId="5" borderId="18" xfId="1" applyNumberFormat="1" applyFont="1" applyFill="1" applyBorder="1">
      <alignment vertical="top"/>
    </xf>
    <xf numFmtId="0" fontId="1" fillId="6" borderId="22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7" borderId="0" xfId="0" applyFont="1" applyFill="1" applyAlignment="1">
      <alignment vertical="top"/>
    </xf>
    <xf numFmtId="0" fontId="10" fillId="5" borderId="24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10" fillId="5" borderId="24" xfId="0" applyFont="1" applyFill="1" applyBorder="1" applyAlignment="1">
      <alignment horizontal="left" vertical="center"/>
    </xf>
    <xf numFmtId="0" fontId="10" fillId="5" borderId="25" xfId="0" applyFont="1" applyFill="1" applyBorder="1" applyAlignment="1">
      <alignment horizontal="left" vertical="center"/>
    </xf>
    <xf numFmtId="0" fontId="3" fillId="5" borderId="0" xfId="1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5" borderId="0" xfId="3" applyFont="1" applyFill="1" applyAlignment="1">
      <alignment horizontal="left" vertical="center"/>
    </xf>
    <xf numFmtId="0" fontId="4" fillId="2" borderId="0" xfId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right" vertical="center"/>
    </xf>
    <xf numFmtId="0" fontId="10" fillId="5" borderId="24" xfId="0" applyFont="1" applyFill="1" applyBorder="1" applyAlignment="1">
      <alignment horizontal="right" vertical="center"/>
    </xf>
    <xf numFmtId="0" fontId="4" fillId="5" borderId="0" xfId="1" applyFont="1" applyFill="1" applyAlignment="1">
      <alignment horizontal="center" vertical="center"/>
    </xf>
    <xf numFmtId="164" fontId="4" fillId="3" borderId="29" xfId="1" applyNumberFormat="1" applyFont="1" applyFill="1" applyBorder="1" applyAlignment="1" applyProtection="1">
      <alignment horizontal="center" vertical="center"/>
      <protection locked="0"/>
    </xf>
    <xf numFmtId="164" fontId="4" fillId="3" borderId="18" xfId="1" applyNumberFormat="1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3" xfId="0" applyFill="1" applyBorder="1" applyAlignment="1">
      <alignment horizontal="center"/>
    </xf>
  </cellXfs>
  <cellStyles count="4">
    <cellStyle name="Lien hypertexte" xfId="3" builtinId="8"/>
    <cellStyle name="Milliers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99"/>
      <color rgb="FFC67A74"/>
      <color rgb="FF95433D"/>
      <color rgb="FFBD665F"/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vad-reunion.org/wp-content/uploads/2021/01/Livret-Compostage-04.pdf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sv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12246</xdr:rowOff>
    </xdr:from>
    <xdr:to>
      <xdr:col>3</xdr:col>
      <xdr:colOff>173616</xdr:colOff>
      <xdr:row>4</xdr:row>
      <xdr:rowOff>163286</xdr:rowOff>
    </xdr:to>
    <xdr:pic>
      <xdr:nvPicPr>
        <xdr:cNvPr id="2" name="Image 1" descr="LogCirad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46"/>
          <a:ext cx="2459616" cy="91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495301</xdr:colOff>
      <xdr:row>1</xdr:row>
      <xdr:rowOff>5444</xdr:rowOff>
    </xdr:from>
    <xdr:to>
      <xdr:col>15</xdr:col>
      <xdr:colOff>523876</xdr:colOff>
      <xdr:row>3</xdr:row>
      <xdr:rowOff>5444</xdr:rowOff>
    </xdr:to>
    <xdr:sp macro="" textlink="">
      <xdr:nvSpPr>
        <xdr:cNvPr id="3" name="ZoneText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29301" y="195944"/>
          <a:ext cx="6124575" cy="381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000" b="1" baseline="0"/>
            <a:t>MELANZ POU KOMPOSS</a:t>
          </a:r>
          <a:endParaRPr lang="fr-FR" sz="2000" b="1"/>
        </a:p>
      </xdr:txBody>
    </xdr:sp>
    <xdr:clientData/>
  </xdr:twoCellAnchor>
  <xdr:twoCellAnchor>
    <xdr:from>
      <xdr:col>4</xdr:col>
      <xdr:colOff>95251</xdr:colOff>
      <xdr:row>4</xdr:row>
      <xdr:rowOff>108856</xdr:rowOff>
    </xdr:from>
    <xdr:to>
      <xdr:col>20</xdr:col>
      <xdr:colOff>449037</xdr:colOff>
      <xdr:row>11</xdr:row>
      <xdr:rowOff>163284</xdr:rowOff>
    </xdr:to>
    <xdr:sp macro="" textlink="">
      <xdr:nvSpPr>
        <xdr:cNvPr id="4" name="ZoneText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43251" y="870856"/>
          <a:ext cx="12545786" cy="1387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800" b="0" i="1">
              <a:solidFill>
                <a:schemeClr val="bg1"/>
              </a:solidFill>
            </a:rPr>
            <a:t>Cet</a:t>
          </a:r>
          <a:r>
            <a:rPr lang="fr-FR" sz="1800" b="0" i="1" baseline="0">
              <a:solidFill>
                <a:schemeClr val="bg1"/>
              </a:solidFill>
            </a:rPr>
            <a:t> outil est destiné à aider les producteurs de compost à réaliser leurs mélanges de matières premières dans de bonnes conditions*. </a:t>
          </a:r>
        </a:p>
        <a:p>
          <a:pPr algn="ctr"/>
          <a:r>
            <a:rPr lang="fr-FR" sz="1800" b="0" i="1" baseline="0">
              <a:solidFill>
                <a:schemeClr val="bg1"/>
              </a:solidFill>
            </a:rPr>
            <a:t>Il permet de calculer la quantité de matières à incorporer au mélange afin de répondre à des objectifs d'humidité,</a:t>
          </a:r>
        </a:p>
        <a:p>
          <a:pPr algn="ctr"/>
          <a:r>
            <a:rPr lang="fr-FR" sz="1800" b="0" i="1" baseline="0">
              <a:solidFill>
                <a:schemeClr val="bg1"/>
              </a:solidFill>
            </a:rPr>
            <a:t>ou de calculer le taux d'humidité.</a:t>
          </a:r>
          <a:endParaRPr lang="fr-FR" sz="1800" b="0" i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244927</xdr:colOff>
      <xdr:row>12</xdr:row>
      <xdr:rowOff>54427</xdr:rowOff>
    </xdr:from>
    <xdr:to>
      <xdr:col>23</xdr:col>
      <xdr:colOff>217714</xdr:colOff>
      <xdr:row>24</xdr:row>
      <xdr:rowOff>40820</xdr:rowOff>
    </xdr:to>
    <xdr:sp macro="" textlink="">
      <xdr:nvSpPr>
        <xdr:cNvPr id="10" name="ZoneText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4927" y="2340427"/>
          <a:ext cx="17498787" cy="22723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FR" sz="1800" b="1" baseline="0"/>
            <a:t>1 - Pour déterminer le taux d'humidité de votre mélange :</a:t>
          </a:r>
        </a:p>
        <a:p>
          <a:pPr algn="l"/>
          <a:r>
            <a:rPr lang="fr-FR" sz="1800" b="1" baseline="0"/>
            <a:t>      Remplir le tableau présent dans l'onglet "Feuille de calcul" en renseignant la masse (en tonnes) des matières souhaitées</a:t>
          </a:r>
        </a:p>
        <a:p>
          <a:pPr algn="l"/>
          <a:endParaRPr lang="fr-FR" sz="1800" b="0" i="1" baseline="0"/>
        </a:p>
        <a:p>
          <a:pPr algn="l"/>
          <a:r>
            <a:rPr lang="fr-FR" sz="1800" b="0" i="1" baseline="0"/>
            <a:t>Le taux d'humidité et le ratio C/N fournis dans le tableau correspondent à des valeurs moyennes d'effluents prélevés à la Réunion</a:t>
          </a:r>
        </a:p>
        <a:p>
          <a:pPr algn="l"/>
          <a:r>
            <a:rPr lang="fr-FR" sz="1800" b="0" i="1" baseline="0"/>
            <a:t>Vous pouvez modifier les données si vous disposez des valeurs concernant vos effluents.</a:t>
          </a:r>
        </a:p>
        <a:p>
          <a:pPr algn="l"/>
          <a:endParaRPr lang="fr-FR" sz="1800" b="0" i="1" baseline="0"/>
        </a:p>
        <a:p>
          <a:pPr algn="l"/>
          <a:r>
            <a:rPr lang="fr-FR" sz="1800" b="0" i="1" baseline="0"/>
            <a:t>L'onglet Conversion permet de déterminer la masse de vos biomasses (lisier de porc, fumier de volaille et broyat de déchet vert) si seul le volume est connu.</a:t>
          </a:r>
          <a:endParaRPr lang="fr-FR" sz="1800" b="1"/>
        </a:p>
      </xdr:txBody>
    </xdr:sp>
    <xdr:clientData/>
  </xdr:twoCellAnchor>
  <xdr:twoCellAnchor>
    <xdr:from>
      <xdr:col>0</xdr:col>
      <xdr:colOff>247650</xdr:colOff>
      <xdr:row>25</xdr:row>
      <xdr:rowOff>57140</xdr:rowOff>
    </xdr:from>
    <xdr:to>
      <xdr:col>23</xdr:col>
      <xdr:colOff>220437</xdr:colOff>
      <xdr:row>30</xdr:row>
      <xdr:rowOff>70748</xdr:rowOff>
    </xdr:to>
    <xdr:sp macro="" textlink="">
      <xdr:nvSpPr>
        <xdr:cNvPr id="11" name="ZoneText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47650" y="4819640"/>
          <a:ext cx="17498787" cy="96610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FR" sz="1800" b="1" baseline="0"/>
            <a:t>2 - Pour déterminer la quantité d'eau</a:t>
          </a:r>
          <a:r>
            <a:rPr lang="fr-FR" sz="1800" b="0" baseline="0"/>
            <a:t>*</a:t>
          </a:r>
          <a:r>
            <a:rPr lang="fr-FR" sz="1800" b="1" baseline="0"/>
            <a:t> à apporter au mélange : Renseigner le taux d'humidité souhaité dans le champ "Objectif à atteindre"</a:t>
          </a:r>
          <a:r>
            <a:rPr lang="fr-FR" sz="14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l"/>
          <a:r>
            <a:rPr lang="fr-FR" sz="1800" i="1">
              <a:effectLst/>
            </a:rPr>
            <a:t>*</a:t>
          </a:r>
          <a:r>
            <a:rPr lang="fr-FR" sz="1800" i="1" baseline="0">
              <a:effectLst/>
            </a:rPr>
            <a:t> Du lisier très liquide ou les eaux de lavage des bâtiments peuvent aussi être utilisés.</a:t>
          </a:r>
          <a:endParaRPr lang="fr-FR" sz="1800" i="1">
            <a:effectLst/>
          </a:endParaRPr>
        </a:p>
      </xdr:txBody>
    </xdr:sp>
    <xdr:clientData/>
  </xdr:twoCellAnchor>
  <xdr:twoCellAnchor editAs="oneCell">
    <xdr:from>
      <xdr:col>23</xdr:col>
      <xdr:colOff>88450</xdr:colOff>
      <xdr:row>0</xdr:row>
      <xdr:rowOff>0</xdr:rowOff>
    </xdr:from>
    <xdr:to>
      <xdr:col>26</xdr:col>
      <xdr:colOff>34830</xdr:colOff>
      <xdr:row>8</xdr:row>
      <xdr:rowOff>34976</xdr:rowOff>
    </xdr:to>
    <xdr:pic>
      <xdr:nvPicPr>
        <xdr:cNvPr id="6" name="Imag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14450" y="0"/>
          <a:ext cx="2232380" cy="15589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</xdr:row>
      <xdr:rowOff>54429</xdr:rowOff>
    </xdr:from>
    <xdr:to>
      <xdr:col>18</xdr:col>
      <xdr:colOff>204107</xdr:colOff>
      <xdr:row>36</xdr:row>
      <xdr:rowOff>163285</xdr:rowOff>
    </xdr:to>
    <xdr:sp macro="" textlink="">
      <xdr:nvSpPr>
        <xdr:cNvPr id="8" name="ZoneTexte 7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746B7145-00D6-4DFF-8B91-50F08C8247D5}"/>
            </a:ext>
          </a:extLst>
        </xdr:cNvPr>
        <xdr:cNvSpPr txBox="1"/>
      </xdr:nvSpPr>
      <xdr:spPr>
        <a:xfrm>
          <a:off x="0" y="6340929"/>
          <a:ext cx="13920107" cy="6803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FR" sz="1800" b="0" i="1">
              <a:solidFill>
                <a:schemeClr val="bg1"/>
              </a:solidFill>
            </a:rPr>
            <a:t>*ATTENTION : L'utilisation</a:t>
          </a:r>
          <a:r>
            <a:rPr lang="fr-FR" sz="1800" b="0" i="1" baseline="0">
              <a:solidFill>
                <a:schemeClr val="bg1"/>
              </a:solidFill>
            </a:rPr>
            <a:t> de cet outil ne garantit pas d'obtenir un produit normé engrais ou amendement organique. </a:t>
          </a:r>
        </a:p>
        <a:p>
          <a:pPr algn="l"/>
          <a:r>
            <a:rPr lang="fr-FR" sz="1800" b="0" i="1" baseline="0">
              <a:solidFill>
                <a:schemeClr val="bg1"/>
              </a:solidFill>
            </a:rPr>
            <a:t>Pour plus d'informations concernant l'obtention d'un produit normé, se référer </a:t>
          </a:r>
          <a:r>
            <a:rPr lang="fr-FR" sz="1800" b="0" i="1" u="none" baseline="0">
              <a:solidFill>
                <a:schemeClr val="bg1"/>
              </a:solidFill>
            </a:rPr>
            <a:t>au </a:t>
          </a:r>
          <a:r>
            <a:rPr lang="fr-FR" sz="1800" b="0" i="1" u="sng" baseline="0">
              <a:solidFill>
                <a:schemeClr val="accent5">
                  <a:lumMod val="40000"/>
                  <a:lumOff val="60000"/>
                </a:schemeClr>
              </a:solidFill>
            </a:rPr>
            <a:t>Petit guide du compostage à la ferm</a:t>
          </a:r>
          <a:r>
            <a:rPr lang="fr-FR" sz="1800" b="0" i="1" u="none" baseline="0">
              <a:solidFill>
                <a:schemeClr val="accent5">
                  <a:lumMod val="40000"/>
                  <a:lumOff val="60000"/>
                </a:schemeClr>
              </a:solidFill>
            </a:rPr>
            <a:t>e </a:t>
          </a:r>
          <a:r>
            <a:rPr lang="fr-FR" sz="1800" b="0" i="1" u="none" baseline="0">
              <a:solidFill>
                <a:schemeClr val="bg1"/>
              </a:solidFill>
            </a:rPr>
            <a:t>(île de La Réunion 2020). </a:t>
          </a:r>
          <a:endParaRPr lang="fr-FR" sz="1800" b="0" i="1" u="none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301625</xdr:colOff>
      <xdr:row>0</xdr:row>
      <xdr:rowOff>15875</xdr:rowOff>
    </xdr:from>
    <xdr:to>
      <xdr:col>6</xdr:col>
      <xdr:colOff>254000</xdr:colOff>
      <xdr:row>4</xdr:row>
      <xdr:rowOff>175933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0C68C47C-8529-7088-F16F-2EA56DBB6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87625" y="15875"/>
          <a:ext cx="2238375" cy="9220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179917</xdr:colOff>
      <xdr:row>2</xdr:row>
      <xdr:rowOff>105834</xdr:rowOff>
    </xdr:from>
    <xdr:to>
      <xdr:col>8</xdr:col>
      <xdr:colOff>571501</xdr:colOff>
      <xdr:row>4</xdr:row>
      <xdr:rowOff>105834</xdr:rowOff>
    </xdr:to>
    <xdr:pic>
      <xdr:nvPicPr>
        <xdr:cNvPr id="13" name="Graphique 12" descr="Flèche vers le bas avec un remplissage uni">
          <a:extLst>
            <a:ext uri="{FF2B5EF4-FFF2-40B4-BE49-F238E27FC236}">
              <a16:creationId xmlns="" xmlns:a16="http://schemas.microsoft.com/office/drawing/2014/main" id="{D6DB11C0-56FA-1840-FAA6-288EBF3DC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424334" y="497417"/>
          <a:ext cx="391584" cy="391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4</xdr:row>
      <xdr:rowOff>9525</xdr:rowOff>
    </xdr:from>
    <xdr:to>
      <xdr:col>10</xdr:col>
      <xdr:colOff>657225</xdr:colOff>
      <xdr:row>5</xdr:row>
      <xdr:rowOff>114300</xdr:rowOff>
    </xdr:to>
    <xdr:sp macro="" textlink="">
      <xdr:nvSpPr>
        <xdr:cNvPr id="3" name="ZoneTexte 2">
          <a:extLst>
            <a:ext uri="{FF2B5EF4-FFF2-40B4-BE49-F238E27FC236}">
              <a16:creationId xmlns="" xmlns:a16="http://schemas.microsoft.com/office/drawing/2014/main" id="{FAD41A8B-9FD2-EDA3-EE77-537FA8D54B9B}"/>
            </a:ext>
          </a:extLst>
        </xdr:cNvPr>
        <xdr:cNvSpPr txBox="1"/>
      </xdr:nvSpPr>
      <xdr:spPr>
        <a:xfrm>
          <a:off x="7572375" y="790575"/>
          <a:ext cx="1247775" cy="2952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 u="sng"/>
            <a:t>Information</a:t>
          </a:r>
        </a:p>
      </xdr:txBody>
    </xdr:sp>
    <xdr:clientData/>
  </xdr:twoCellAnchor>
  <xdr:twoCellAnchor>
    <xdr:from>
      <xdr:col>7</xdr:col>
      <xdr:colOff>66675</xdr:colOff>
      <xdr:row>5</xdr:row>
      <xdr:rowOff>85726</xdr:rowOff>
    </xdr:from>
    <xdr:to>
      <xdr:col>12</xdr:col>
      <xdr:colOff>704850</xdr:colOff>
      <xdr:row>5</xdr:row>
      <xdr:rowOff>371476</xdr:rowOff>
    </xdr:to>
    <xdr:sp macro="" textlink="">
      <xdr:nvSpPr>
        <xdr:cNvPr id="4" name="ZoneTexte 3">
          <a:extLst>
            <a:ext uri="{FF2B5EF4-FFF2-40B4-BE49-F238E27FC236}">
              <a16:creationId xmlns="" xmlns:a16="http://schemas.microsoft.com/office/drawing/2014/main" id="{1274B0C6-B16F-44BE-B376-48758CECE614}"/>
            </a:ext>
          </a:extLst>
        </xdr:cNvPr>
        <xdr:cNvSpPr txBox="1"/>
      </xdr:nvSpPr>
      <xdr:spPr>
        <a:xfrm>
          <a:off x="5943600" y="1057276"/>
          <a:ext cx="4448175" cy="2857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900" b="0" i="1" u="none"/>
            <a:t>Une</a:t>
          </a:r>
          <a:r>
            <a:rPr lang="fr-FR" sz="900" b="0" i="1" u="none" baseline="0"/>
            <a:t> méthode approximative vous permet de calculer la densité de vos effluents à la  ferme : </a:t>
          </a:r>
          <a:endParaRPr lang="fr-FR" sz="900" b="0" i="1" u="none"/>
        </a:p>
      </xdr:txBody>
    </xdr:sp>
    <xdr:clientData/>
  </xdr:twoCellAnchor>
  <xdr:twoCellAnchor>
    <xdr:from>
      <xdr:col>0</xdr:col>
      <xdr:colOff>295275</xdr:colOff>
      <xdr:row>14</xdr:row>
      <xdr:rowOff>142874</xdr:rowOff>
    </xdr:from>
    <xdr:to>
      <xdr:col>12</xdr:col>
      <xdr:colOff>695325</xdr:colOff>
      <xdr:row>25</xdr:row>
      <xdr:rowOff>95249</xdr:rowOff>
    </xdr:to>
    <xdr:sp macro="" textlink="">
      <xdr:nvSpPr>
        <xdr:cNvPr id="5" name="ZoneTexte 4">
          <a:extLst>
            <a:ext uri="{FF2B5EF4-FFF2-40B4-BE49-F238E27FC236}">
              <a16:creationId xmlns="" xmlns:a16="http://schemas.microsoft.com/office/drawing/2014/main" id="{535C10F6-D586-5D03-4B99-D6E2790DD580}"/>
            </a:ext>
          </a:extLst>
        </xdr:cNvPr>
        <xdr:cNvSpPr txBox="1"/>
      </xdr:nvSpPr>
      <xdr:spPr>
        <a:xfrm>
          <a:off x="295275" y="4467224"/>
          <a:ext cx="10086975" cy="2676525"/>
        </a:xfrm>
        <a:prstGeom prst="rect">
          <a:avLst/>
        </a:prstGeom>
        <a:solidFill>
          <a:srgbClr val="FFCC99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Quelles</a:t>
          </a:r>
          <a:r>
            <a:rPr lang="fr-FR" sz="1200" b="1" baseline="0"/>
            <a:t> quantités d'effluents et de broyats de déchets verts incorporer au mélange ?</a:t>
          </a:r>
          <a:endParaRPr lang="fr-FR" sz="1200" b="1"/>
        </a:p>
        <a:p>
          <a:endParaRPr lang="fr-FR" sz="1100"/>
        </a:p>
        <a:p>
          <a:r>
            <a:rPr lang="fr-FR" sz="1100"/>
            <a:t>Des ratios d'incorporation d'effluents</a:t>
          </a:r>
          <a:r>
            <a:rPr lang="fr-FR" sz="1100" baseline="0"/>
            <a:t> et de broyats de déchets verts ont été testés dans différentes zone de l'île, lors d'essais menés par la FRCA et le CIRAD. </a:t>
          </a:r>
        </a:p>
        <a:p>
          <a:r>
            <a:rPr lang="fr-FR" sz="1100" baseline="0"/>
            <a:t>Ces essais ont mis en évidence qu'il est possible d'incorporer :</a:t>
          </a:r>
        </a:p>
        <a:p>
          <a:endParaRPr lang="fr-FR" sz="1100"/>
        </a:p>
        <a:p>
          <a:r>
            <a:rPr lang="fr-FR" sz="1100"/>
            <a:t>-</a:t>
          </a:r>
          <a:r>
            <a:rPr lang="fr-FR" sz="1100" baseline="0"/>
            <a:t> </a:t>
          </a:r>
          <a:r>
            <a:rPr lang="fr-FR" sz="1100"/>
            <a:t>1 m3 de liser de porc pour 1 m3 de broyat de déchet vert </a:t>
          </a:r>
          <a:r>
            <a:rPr lang="fr-FR" sz="1100" i="1"/>
            <a:t>(dans l'Ouest)</a:t>
          </a:r>
        </a:p>
        <a:p>
          <a:r>
            <a:rPr lang="fr-FR" sz="1100"/>
            <a:t>-</a:t>
          </a:r>
          <a:r>
            <a:rPr lang="fr-FR" sz="1100" baseline="0"/>
            <a:t> </a:t>
          </a:r>
          <a:r>
            <a:rPr lang="fr-FR" sz="1100"/>
            <a:t>1 m3 de fumier de volaille pour 1 m3 de broyat de déchet vert </a:t>
          </a:r>
          <a:r>
            <a:rPr lang="fr-FR" sz="1100" i="1"/>
            <a:t>(dans</a:t>
          </a:r>
          <a:r>
            <a:rPr lang="fr-FR" sz="1100" i="1" baseline="0"/>
            <a:t> le Sud)</a:t>
          </a:r>
          <a:endParaRPr lang="fr-FR" sz="1100" i="1"/>
        </a:p>
        <a:p>
          <a:r>
            <a:rPr lang="fr-FR" sz="1100"/>
            <a:t>-</a:t>
          </a:r>
          <a:r>
            <a:rPr lang="fr-FR" sz="1100" baseline="0"/>
            <a:t> </a:t>
          </a:r>
          <a:r>
            <a:rPr lang="fr-FR" sz="1100"/>
            <a:t>1 m3 de lisier de porc pour 4 m3 d'un</a:t>
          </a:r>
          <a:r>
            <a:rPr lang="fr-FR" sz="1100" baseline="0"/>
            <a:t> mélange, dans les mêmes propotions, de</a:t>
          </a:r>
          <a:r>
            <a:rPr lang="fr-FR" sz="1100"/>
            <a:t> fumier de volaille et de broyat de déchet vert</a:t>
          </a:r>
          <a:r>
            <a:rPr lang="fr-FR" sz="1100" baseline="0"/>
            <a:t> </a:t>
          </a:r>
          <a:r>
            <a:rPr lang="fr-FR" sz="1100" i="1" baseline="0"/>
            <a:t>(dans le Sud) </a:t>
          </a:r>
        </a:p>
        <a:p>
          <a:r>
            <a:rPr lang="fr-FR" sz="1100" baseline="0"/>
            <a:t>- </a:t>
          </a:r>
          <a:r>
            <a:rPr lang="fr-FR" sz="1100"/>
            <a:t>1 m3 de lisier de porc pour 1,5 m3 de broyat de déchet vert </a:t>
          </a:r>
          <a:r>
            <a:rPr lang="fr-FR" sz="1100" i="1"/>
            <a:t>(dans le Sud)</a:t>
          </a:r>
          <a:r>
            <a:rPr lang="fr-FR" sz="1100"/>
            <a:t>. </a:t>
          </a:r>
        </a:p>
        <a:p>
          <a:endParaRPr lang="fr-FR" sz="1100"/>
        </a:p>
        <a:p>
          <a:pPr algn="l"/>
          <a:r>
            <a:rPr lang="fr-FR" sz="1100" i="1"/>
            <a:t>Ces</a:t>
          </a:r>
          <a:r>
            <a:rPr lang="fr-FR" sz="1100" i="1" baseline="0"/>
            <a:t> ratios obtenus dans le cadre d'expérimentations à la ferme sont donnés à titre informatif. </a:t>
          </a:r>
          <a:endParaRPr lang="fr-FR" sz="1100" i="1"/>
        </a:p>
        <a:p>
          <a:endParaRPr lang="fr-FR" sz="1100"/>
        </a:p>
        <a:p>
          <a:pPr algn="ctr"/>
          <a:r>
            <a:rPr lang="fr-FR" sz="1100" b="1" i="1"/>
            <a:t>D'autres critères importants rentrent en compte pour permettre le bon déroulement du processus de compostage. N'hésitez pas à vous faire accompagner par l'une de nos structures (FRCA, CIRAD, CA)</a:t>
          </a:r>
          <a:r>
            <a:rPr lang="fr-FR" sz="1100" b="1" i="1" baseline="0"/>
            <a:t> pour la mise en place d'une plateforme de compostage. </a:t>
          </a:r>
          <a:endParaRPr lang="fr-FR" sz="1100" b="1" i="1"/>
        </a:p>
      </xdr:txBody>
    </xdr:sp>
    <xdr:clientData/>
  </xdr:twoCellAnchor>
  <xdr:twoCellAnchor>
    <xdr:from>
      <xdr:col>7</xdr:col>
      <xdr:colOff>528638</xdr:colOff>
      <xdr:row>5</xdr:row>
      <xdr:rowOff>352424</xdr:rowOff>
    </xdr:from>
    <xdr:to>
      <xdr:col>12</xdr:col>
      <xdr:colOff>365676</xdr:colOff>
      <xdr:row>10</xdr:row>
      <xdr:rowOff>464343</xdr:rowOff>
    </xdr:to>
    <xdr:pic>
      <xdr:nvPicPr>
        <xdr:cNvPr id="6" name="Image 5">
          <a:extLst>
            <a:ext uri="{FF2B5EF4-FFF2-40B4-BE49-F238E27FC236}">
              <a16:creationId xmlns="" xmlns:a16="http://schemas.microsoft.com/office/drawing/2014/main" id="{18155C79-CF82-5178-ABE3-4CBE76ADD04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333" r="2062"/>
        <a:stretch/>
      </xdr:blipFill>
      <xdr:spPr bwMode="auto">
        <a:xfrm>
          <a:off x="6410326" y="1435893"/>
          <a:ext cx="3647038" cy="2207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vad-reunion.org/fiches-techniques/agricol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CC99"/>
  </sheetPr>
  <dimension ref="A1:AO151"/>
  <sheetViews>
    <sheetView tabSelected="1" zoomScale="60" zoomScaleNormal="60" workbookViewId="0">
      <selection sqref="A1:Z131"/>
    </sheetView>
  </sheetViews>
  <sheetFormatPr baseColWidth="10" defaultRowHeight="15" x14ac:dyDescent="0.25"/>
  <sheetData>
    <row r="1" spans="1:4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33"/>
      <c r="AB1" s="33"/>
      <c r="AC1" s="33"/>
      <c r="AD1" s="33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33"/>
      <c r="AB2" s="33"/>
      <c r="AC2" s="33"/>
      <c r="AD2" s="33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33"/>
      <c r="AB3" s="33"/>
      <c r="AC3" s="33"/>
      <c r="AD3" s="33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1:4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33"/>
      <c r="AB4" s="33"/>
      <c r="AC4" s="33"/>
      <c r="AD4" s="33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33"/>
      <c r="AB5" s="33"/>
      <c r="AC5" s="33"/>
      <c r="AD5" s="33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33"/>
      <c r="AB6" s="33"/>
      <c r="AC6" s="33"/>
      <c r="AD6" s="33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1:41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33"/>
      <c r="AB7" s="33"/>
      <c r="AC7" s="33"/>
      <c r="AD7" s="33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4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33"/>
      <c r="AB8" s="33"/>
      <c r="AC8" s="33"/>
      <c r="AD8" s="33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4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33"/>
      <c r="AB9" s="33"/>
      <c r="AC9" s="33"/>
      <c r="AD9" s="33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33"/>
      <c r="AB10" s="33"/>
      <c r="AC10" s="33"/>
      <c r="AD10" s="33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33"/>
      <c r="AB11" s="33"/>
      <c r="AC11" s="33"/>
      <c r="AD11" s="33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spans="1:4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33"/>
      <c r="AB12" s="33"/>
      <c r="AC12" s="33"/>
      <c r="AD12" s="33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33"/>
      <c r="AB13" s="33"/>
      <c r="AC13" s="33"/>
      <c r="AD13" s="33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33"/>
      <c r="AB14" s="33"/>
      <c r="AC14" s="33"/>
      <c r="AD14" s="33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</row>
    <row r="15" spans="1:4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33"/>
      <c r="AB15" s="33"/>
      <c r="AC15" s="33"/>
      <c r="AD15" s="33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</row>
    <row r="16" spans="1:4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33"/>
      <c r="AB16" s="33"/>
      <c r="AC16" s="33"/>
      <c r="AD16" s="33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33"/>
      <c r="AB17" s="33"/>
      <c r="AC17" s="33"/>
      <c r="AD17" s="33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33"/>
      <c r="AB18" s="33"/>
      <c r="AC18" s="33"/>
      <c r="AD18" s="33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1:41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33"/>
      <c r="AB19" s="33"/>
      <c r="AC19" s="33"/>
      <c r="AD19" s="33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</row>
    <row r="20" spans="1:41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33"/>
      <c r="AB20" s="33"/>
      <c r="AC20" s="33"/>
      <c r="AD20" s="33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</row>
    <row r="21" spans="1:4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33"/>
      <c r="AB21" s="33"/>
      <c r="AC21" s="33"/>
      <c r="AD21" s="33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</row>
    <row r="22" spans="1:4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33"/>
      <c r="AB22" s="33"/>
      <c r="AC22" s="33"/>
      <c r="AD22" s="33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</row>
    <row r="23" spans="1:4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33"/>
      <c r="AB23" s="33"/>
      <c r="AC23" s="33"/>
      <c r="AD23" s="33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33"/>
      <c r="AB24" s="33"/>
      <c r="AC24" s="33"/>
      <c r="AD24" s="33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33"/>
      <c r="AB25" s="33"/>
      <c r="AC25" s="33"/>
      <c r="AD25" s="33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</row>
    <row r="26" spans="1:41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33"/>
      <c r="AB26" s="33"/>
      <c r="AC26" s="33"/>
      <c r="AD26" s="33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33"/>
      <c r="AB27" s="33"/>
      <c r="AC27" s="33"/>
      <c r="AD27" s="33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33"/>
      <c r="AB28" s="33"/>
      <c r="AC28" s="33"/>
      <c r="AD28" s="33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1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33"/>
      <c r="AB29" s="33"/>
      <c r="AC29" s="33"/>
      <c r="AD29" s="33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33"/>
      <c r="AB30" s="33"/>
      <c r="AC30" s="33"/>
      <c r="AD30" s="33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</row>
    <row r="31" spans="1:41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33"/>
      <c r="AB31" s="33"/>
      <c r="AC31" s="33"/>
      <c r="AD31" s="33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1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33"/>
      <c r="AB32" s="33"/>
      <c r="AC32" s="33"/>
      <c r="AD32" s="33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33"/>
      <c r="AB33" s="33"/>
      <c r="AC33" s="33"/>
      <c r="AD33" s="33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33"/>
      <c r="AB34" s="33"/>
      <c r="AC34" s="33"/>
      <c r="AD34" s="33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</row>
    <row r="35" spans="1:41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33"/>
      <c r="AB35" s="33"/>
      <c r="AC35" s="33"/>
      <c r="AD35" s="33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33"/>
      <c r="AB36" s="33"/>
      <c r="AC36" s="33"/>
      <c r="AD36" s="33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</row>
    <row r="37" spans="1:4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33"/>
      <c r="AB37" s="33"/>
      <c r="AC37" s="33"/>
      <c r="AD37" s="33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</row>
    <row r="38" spans="1:4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33"/>
      <c r="AB38" s="33"/>
      <c r="AC38" s="33"/>
      <c r="AD38" s="33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33"/>
      <c r="AB39" s="33"/>
      <c r="AC39" s="33"/>
      <c r="AD39" s="33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</row>
    <row r="40" spans="1:4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33"/>
      <c r="AB40" s="34"/>
      <c r="AC40" s="33"/>
      <c r="AD40" s="33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spans="1:4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33"/>
      <c r="AB41" s="33"/>
      <c r="AC41" s="33"/>
      <c r="AD41" s="33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</row>
    <row r="42" spans="1:41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33"/>
      <c r="AB42" s="33"/>
      <c r="AC42" s="33"/>
      <c r="AD42" s="33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</row>
    <row r="43" spans="1:41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33"/>
      <c r="AB43" s="33"/>
      <c r="AC43" s="33"/>
      <c r="AD43" s="33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</row>
    <row r="44" spans="1:41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33"/>
      <c r="AB44" s="33"/>
      <c r="AC44" s="33"/>
      <c r="AD44" s="33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</row>
    <row r="45" spans="1:41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33"/>
      <c r="AB45" s="33"/>
      <c r="AC45" s="33"/>
      <c r="AD45" s="33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</row>
    <row r="46" spans="1:41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33"/>
      <c r="AB46" s="33"/>
      <c r="AC46" s="33"/>
      <c r="AD46" s="33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</row>
    <row r="47" spans="1:4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33"/>
      <c r="AB47" s="33"/>
      <c r="AC47" s="33"/>
      <c r="AD47" s="33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</row>
    <row r="48" spans="1:4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33"/>
      <c r="AB48" s="33"/>
      <c r="AC48" s="33"/>
      <c r="AD48" s="33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1:4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33"/>
      <c r="AB49" s="33"/>
      <c r="AC49" s="33"/>
      <c r="AD49" s="33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</row>
    <row r="50" spans="1:4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33"/>
      <c r="AB50" s="33"/>
      <c r="AC50" s="33"/>
      <c r="AD50" s="33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</row>
    <row r="51" spans="1:4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33"/>
      <c r="AB51" s="33"/>
      <c r="AC51" s="33"/>
      <c r="AD51" s="33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</row>
    <row r="52" spans="1:4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33"/>
      <c r="AB52" s="33"/>
      <c r="AC52" s="33"/>
      <c r="AD52" s="33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</row>
    <row r="53" spans="1:4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33"/>
      <c r="AB53" s="33"/>
      <c r="AC53" s="33"/>
      <c r="AD53" s="33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</row>
    <row r="54" spans="1:4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33"/>
      <c r="AB54" s="33"/>
      <c r="AC54" s="33"/>
      <c r="AD54" s="33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</row>
    <row r="55" spans="1:4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33"/>
      <c r="AB55" s="33"/>
      <c r="AC55" s="33"/>
      <c r="AD55" s="33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</row>
    <row r="56" spans="1:4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33"/>
      <c r="AB56" s="33"/>
      <c r="AC56" s="33"/>
      <c r="AD56" s="33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</row>
    <row r="57" spans="1:4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33"/>
      <c r="AB57" s="33"/>
      <c r="AC57" s="33"/>
      <c r="AD57" s="33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</row>
    <row r="58" spans="1:4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33"/>
      <c r="AB58" s="33"/>
      <c r="AC58" s="33"/>
      <c r="AD58" s="33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</row>
    <row r="59" spans="1:41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33"/>
      <c r="AB59" s="33"/>
      <c r="AC59" s="33"/>
      <c r="AD59" s="33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</row>
    <row r="60" spans="1:41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33"/>
      <c r="AB60" s="33"/>
      <c r="AC60" s="33"/>
      <c r="AD60" s="33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</row>
    <row r="61" spans="1:41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33"/>
      <c r="AB61" s="33"/>
      <c r="AC61" s="33"/>
      <c r="AD61" s="33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</row>
    <row r="62" spans="1:41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33"/>
      <c r="AB62" s="33"/>
      <c r="AC62" s="33"/>
      <c r="AD62" s="33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</row>
    <row r="63" spans="1:41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33"/>
      <c r="AB63" s="33"/>
      <c r="AC63" s="33"/>
      <c r="AD63" s="33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</row>
    <row r="64" spans="1:41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33"/>
      <c r="AB64" s="33"/>
      <c r="AC64" s="33"/>
      <c r="AD64" s="33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</row>
    <row r="65" spans="1:41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33"/>
      <c r="AB65" s="33"/>
      <c r="AC65" s="33"/>
      <c r="AD65" s="33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</row>
    <row r="66" spans="1:41" x14ac:dyDescent="0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33"/>
      <c r="AB66" s="33"/>
      <c r="AC66" s="33"/>
      <c r="AD66" s="33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</row>
    <row r="67" spans="1:41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33"/>
      <c r="AB67" s="33"/>
      <c r="AC67" s="33"/>
      <c r="AD67" s="33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</row>
    <row r="68" spans="1:41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33"/>
      <c r="AB68" s="33"/>
      <c r="AC68" s="33"/>
      <c r="AD68" s="33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</row>
    <row r="69" spans="1:41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33"/>
      <c r="AB69" s="33"/>
      <c r="AC69" s="33"/>
      <c r="AD69" s="33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</row>
    <row r="70" spans="1:41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33"/>
      <c r="AB70" s="33"/>
      <c r="AC70" s="33"/>
      <c r="AD70" s="33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</row>
    <row r="71" spans="1:41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33"/>
      <c r="AB71" s="33"/>
      <c r="AC71" s="33"/>
      <c r="AD71" s="33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</row>
    <row r="72" spans="1:41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33"/>
      <c r="AB72" s="33"/>
      <c r="AC72" s="33"/>
      <c r="AD72" s="33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</row>
    <row r="73" spans="1:41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33"/>
      <c r="AB73" s="33"/>
      <c r="AC73" s="33"/>
      <c r="AD73" s="33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</row>
    <row r="74" spans="1:41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33"/>
      <c r="AB74" s="33"/>
      <c r="AC74" s="33"/>
      <c r="AD74" s="33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</row>
    <row r="75" spans="1:41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33"/>
      <c r="AB75" s="33"/>
      <c r="AC75" s="33"/>
      <c r="AD75" s="33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</row>
    <row r="76" spans="1:41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33"/>
      <c r="AB76" s="33"/>
      <c r="AC76" s="33"/>
      <c r="AD76" s="33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</row>
    <row r="77" spans="1:41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33"/>
      <c r="AB77" s="33"/>
      <c r="AC77" s="33"/>
      <c r="AD77" s="33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</row>
    <row r="78" spans="1:41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33"/>
      <c r="AB78" s="33"/>
      <c r="AC78" s="33"/>
      <c r="AD78" s="33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</row>
    <row r="79" spans="1:41" x14ac:dyDescent="0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33"/>
      <c r="AB79" s="33"/>
      <c r="AC79" s="33"/>
      <c r="AD79" s="33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</row>
    <row r="80" spans="1:41" x14ac:dyDescent="0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33"/>
      <c r="AB80" s="33"/>
      <c r="AC80" s="33"/>
      <c r="AD80" s="33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</row>
    <row r="81" spans="1:41" x14ac:dyDescent="0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33"/>
      <c r="AB81" s="33"/>
      <c r="AC81" s="33"/>
      <c r="AD81" s="33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</row>
    <row r="82" spans="1:41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33"/>
      <c r="AB82" s="33"/>
      <c r="AC82" s="33"/>
      <c r="AD82" s="33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</row>
    <row r="83" spans="1:41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33"/>
      <c r="AB83" s="33"/>
      <c r="AC83" s="33"/>
      <c r="AD83" s="33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</row>
    <row r="84" spans="1:41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33"/>
      <c r="AB84" s="33"/>
      <c r="AC84" s="33"/>
      <c r="AD84" s="33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</row>
    <row r="85" spans="1:41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33"/>
      <c r="AB85" s="33"/>
      <c r="AC85" s="33"/>
      <c r="AD85" s="33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</row>
    <row r="86" spans="1:41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33"/>
      <c r="AB86" s="33"/>
      <c r="AC86" s="33"/>
      <c r="AD86" s="33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</row>
    <row r="87" spans="1:41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33"/>
      <c r="AB87" s="33"/>
      <c r="AC87" s="33"/>
      <c r="AD87" s="33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</row>
    <row r="88" spans="1:41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33"/>
      <c r="AB88" s="33"/>
      <c r="AC88" s="33"/>
      <c r="AD88" s="33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</row>
    <row r="89" spans="1:41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33"/>
      <c r="AB89" s="33"/>
      <c r="AC89" s="33"/>
      <c r="AD89" s="33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</row>
    <row r="90" spans="1:41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33"/>
      <c r="AB90" s="33"/>
      <c r="AC90" s="33"/>
      <c r="AD90" s="33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</row>
    <row r="91" spans="1:41" x14ac:dyDescent="0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33"/>
      <c r="AB91" s="33"/>
      <c r="AC91" s="33"/>
      <c r="AD91" s="33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</row>
    <row r="92" spans="1:41" x14ac:dyDescent="0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33"/>
      <c r="AB92" s="33"/>
      <c r="AC92" s="33"/>
      <c r="AD92" s="33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</row>
    <row r="93" spans="1:41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33"/>
      <c r="AB93" s="33"/>
      <c r="AC93" s="33"/>
      <c r="AD93" s="33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</row>
    <row r="94" spans="1:41" x14ac:dyDescent="0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33"/>
      <c r="AB94" s="33"/>
      <c r="AC94" s="33"/>
      <c r="AD94" s="33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</row>
    <row r="95" spans="1:41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33"/>
      <c r="AB95" s="33"/>
      <c r="AC95" s="33"/>
      <c r="AD95" s="33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</row>
    <row r="96" spans="1:41" x14ac:dyDescent="0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33"/>
      <c r="AB96" s="33"/>
      <c r="AC96" s="33"/>
      <c r="AD96" s="33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</row>
    <row r="97" spans="1:41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33"/>
      <c r="AB97" s="33"/>
      <c r="AC97" s="33"/>
      <c r="AD97" s="33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</row>
    <row r="98" spans="1:41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33"/>
      <c r="AB98" s="33"/>
      <c r="AC98" s="33"/>
      <c r="AD98" s="33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</row>
    <row r="99" spans="1:41" x14ac:dyDescent="0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33"/>
      <c r="AB99" s="33"/>
      <c r="AC99" s="33"/>
      <c r="AD99" s="33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</row>
    <row r="100" spans="1:41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33"/>
      <c r="AB100" s="33"/>
      <c r="AC100" s="33"/>
      <c r="AD100" s="33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</row>
    <row r="101" spans="1:41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33"/>
      <c r="AB101" s="33"/>
      <c r="AC101" s="33"/>
      <c r="AD101" s="33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</row>
    <row r="102" spans="1:41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33"/>
      <c r="AB102" s="33"/>
      <c r="AC102" s="33"/>
      <c r="AD102" s="33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</row>
    <row r="103" spans="1:41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33"/>
      <c r="AB103" s="33"/>
      <c r="AC103" s="33"/>
      <c r="AD103" s="33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</row>
    <row r="104" spans="1:41" x14ac:dyDescent="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33"/>
      <c r="AB104" s="33"/>
      <c r="AC104" s="33"/>
      <c r="AD104" s="33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</row>
    <row r="105" spans="1:41" x14ac:dyDescent="0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33"/>
      <c r="AB105" s="33"/>
      <c r="AC105" s="33"/>
      <c r="AD105" s="33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</row>
    <row r="106" spans="1:41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33"/>
      <c r="AB106" s="33"/>
      <c r="AC106" s="33"/>
      <c r="AD106" s="33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</row>
    <row r="107" spans="1:41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33"/>
      <c r="AB107" s="33"/>
      <c r="AC107" s="33"/>
      <c r="AD107" s="33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</row>
    <row r="108" spans="1:41" x14ac:dyDescent="0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33"/>
      <c r="AB108" s="33"/>
      <c r="AC108" s="33"/>
      <c r="AD108" s="33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</row>
    <row r="109" spans="1:41" x14ac:dyDescent="0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33"/>
      <c r="AB109" s="33"/>
      <c r="AC109" s="33"/>
      <c r="AD109" s="33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</row>
    <row r="110" spans="1:41" x14ac:dyDescent="0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33"/>
      <c r="AB110" s="33"/>
      <c r="AC110" s="33"/>
      <c r="AD110" s="33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</row>
    <row r="111" spans="1:41" x14ac:dyDescent="0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33"/>
      <c r="AB111" s="33"/>
      <c r="AC111" s="33"/>
      <c r="AD111" s="33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</row>
    <row r="112" spans="1:41" x14ac:dyDescent="0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33"/>
      <c r="AB112" s="33"/>
      <c r="AC112" s="33"/>
      <c r="AD112" s="33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</row>
    <row r="113" spans="1:41" x14ac:dyDescent="0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33"/>
      <c r="AB113" s="33"/>
      <c r="AC113" s="33"/>
      <c r="AD113" s="33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</row>
    <row r="114" spans="1:4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33"/>
      <c r="AB114" s="33"/>
      <c r="AC114" s="33"/>
      <c r="AD114" s="33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</row>
    <row r="115" spans="1:4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33"/>
      <c r="AB115" s="33"/>
      <c r="AC115" s="33"/>
      <c r="AD115" s="33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</row>
    <row r="116" spans="1:41" x14ac:dyDescent="0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33"/>
      <c r="AB116" s="33"/>
      <c r="AC116" s="33"/>
      <c r="AD116" s="33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</row>
    <row r="117" spans="1:41" x14ac:dyDescent="0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33"/>
      <c r="AB117" s="33"/>
      <c r="AC117" s="33"/>
      <c r="AD117" s="33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</row>
    <row r="118" spans="1:41" x14ac:dyDescent="0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33"/>
      <c r="AB118" s="33"/>
      <c r="AC118" s="33"/>
      <c r="AD118" s="33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</row>
    <row r="119" spans="1:41" x14ac:dyDescent="0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33"/>
      <c r="AB119" s="33"/>
      <c r="AC119" s="33"/>
      <c r="AD119" s="33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</row>
    <row r="120" spans="1:41" x14ac:dyDescent="0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33"/>
      <c r="AB120" s="33"/>
      <c r="AC120" s="33"/>
      <c r="AD120" s="33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</row>
    <row r="121" spans="1:41" x14ac:dyDescent="0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33"/>
      <c r="AB121" s="33"/>
      <c r="AC121" s="33"/>
      <c r="AD121" s="33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</row>
    <row r="122" spans="1:41" x14ac:dyDescent="0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33"/>
      <c r="AB122" s="33"/>
      <c r="AC122" s="33"/>
      <c r="AD122" s="33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</row>
    <row r="123" spans="1:41" x14ac:dyDescent="0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33"/>
      <c r="AB123" s="33"/>
      <c r="AC123" s="33"/>
      <c r="AD123" s="33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</row>
    <row r="124" spans="1:41" x14ac:dyDescent="0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33"/>
      <c r="AB124" s="33"/>
      <c r="AC124" s="33"/>
      <c r="AD124" s="33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</row>
    <row r="125" spans="1:41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33"/>
      <c r="AB125" s="33"/>
      <c r="AC125" s="33"/>
      <c r="AD125" s="33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</row>
    <row r="126" spans="1:41" x14ac:dyDescent="0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33"/>
      <c r="AB126" s="33"/>
      <c r="AC126" s="33"/>
      <c r="AD126" s="33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</row>
    <row r="127" spans="1:41" x14ac:dyDescent="0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33"/>
      <c r="AB127" s="33"/>
      <c r="AC127" s="33"/>
      <c r="AD127" s="33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</row>
    <row r="128" spans="1:41" x14ac:dyDescent="0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33"/>
      <c r="AB128" s="33"/>
      <c r="AC128" s="33"/>
      <c r="AD128" s="33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</row>
    <row r="129" spans="1:41" x14ac:dyDescent="0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33"/>
      <c r="AB129" s="33"/>
      <c r="AC129" s="33"/>
      <c r="AD129" s="33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</row>
    <row r="130" spans="1:41" x14ac:dyDescent="0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33"/>
      <c r="AB130" s="33"/>
      <c r="AC130" s="33"/>
      <c r="AD130" s="33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</row>
    <row r="131" spans="1:41" x14ac:dyDescent="0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33"/>
      <c r="AB131" s="33"/>
      <c r="AC131" s="33"/>
      <c r="AD131" s="33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</row>
    <row r="132" spans="1:41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</row>
    <row r="133" spans="1:41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</row>
    <row r="134" spans="1:41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</row>
    <row r="135" spans="1:41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</row>
    <row r="136" spans="1:4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</row>
    <row r="137" spans="1:41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</row>
    <row r="138" spans="1:41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</row>
    <row r="139" spans="1:41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</row>
    <row r="140" spans="1:4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</row>
    <row r="141" spans="1:41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</row>
    <row r="142" spans="1:41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</row>
    <row r="143" spans="1:41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</row>
    <row r="144" spans="1:41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</row>
    <row r="145" spans="1:41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</row>
    <row r="146" spans="1:41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</row>
    <row r="147" spans="1:41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</row>
    <row r="148" spans="1:4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</row>
    <row r="149" spans="1:41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</row>
    <row r="150" spans="1:41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</row>
    <row r="151" spans="1:41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</row>
  </sheetData>
  <mergeCells count="1">
    <mergeCell ref="A1:Z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FFCC99"/>
  </sheetPr>
  <dimension ref="A1:AK198"/>
  <sheetViews>
    <sheetView zoomScale="90" zoomScaleNormal="90" workbookViewId="0">
      <selection activeCell="E13" sqref="E13"/>
    </sheetView>
  </sheetViews>
  <sheetFormatPr baseColWidth="10" defaultRowHeight="15" x14ac:dyDescent="0.25"/>
  <cols>
    <col min="2" max="2" width="23.42578125" customWidth="1"/>
    <col min="3" max="3" width="13.28515625" customWidth="1"/>
    <col min="4" max="4" width="15.5703125" customWidth="1"/>
    <col min="7" max="7" width="25.5703125" customWidth="1"/>
    <col min="9" max="9" width="19" customWidth="1"/>
  </cols>
  <sheetData>
    <row r="1" spans="1:37" ht="15.75" thickBot="1" x14ac:dyDescent="0.3">
      <c r="A1" s="4" t="s">
        <v>0</v>
      </c>
      <c r="B1" s="27" t="s">
        <v>26</v>
      </c>
      <c r="C1" s="13" t="s">
        <v>19</v>
      </c>
      <c r="D1" s="13" t="s">
        <v>1</v>
      </c>
      <c r="E1" s="14" t="s">
        <v>21</v>
      </c>
      <c r="F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37" x14ac:dyDescent="0.25">
      <c r="A2" s="5">
        <v>1</v>
      </c>
      <c r="B2" s="28" t="s">
        <v>2</v>
      </c>
      <c r="C2" s="6">
        <v>95</v>
      </c>
      <c r="D2" s="6" t="s">
        <v>3</v>
      </c>
      <c r="E2" s="1"/>
      <c r="F2" s="31"/>
      <c r="G2" s="55" t="s">
        <v>29</v>
      </c>
      <c r="H2" s="55"/>
      <c r="I2" s="55"/>
      <c r="J2" s="55"/>
      <c r="K2" s="59">
        <v>60</v>
      </c>
      <c r="L2" s="60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t="15.75" x14ac:dyDescent="0.25">
      <c r="A3" s="7">
        <v>2</v>
      </c>
      <c r="B3" s="29" t="s">
        <v>4</v>
      </c>
      <c r="C3" s="8">
        <v>92</v>
      </c>
      <c r="D3" s="8" t="s">
        <v>5</v>
      </c>
      <c r="E3" s="2"/>
      <c r="F3" s="31"/>
      <c r="G3" s="35"/>
      <c r="H3" s="52"/>
      <c r="I3" s="52"/>
      <c r="J3" s="52"/>
      <c r="K3" s="36"/>
      <c r="L3" s="37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x14ac:dyDescent="0.25">
      <c r="A4" s="7">
        <v>3</v>
      </c>
      <c r="B4" s="29" t="s">
        <v>6</v>
      </c>
      <c r="C4" s="8">
        <v>81.5</v>
      </c>
      <c r="D4" s="8">
        <v>11.6</v>
      </c>
      <c r="E4" s="2"/>
      <c r="F4" s="31"/>
      <c r="G4" s="37"/>
      <c r="H4" s="37"/>
      <c r="I4" s="37"/>
      <c r="J4" s="37"/>
      <c r="K4" s="37"/>
      <c r="L4" s="37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x14ac:dyDescent="0.25">
      <c r="A5" s="7">
        <v>4</v>
      </c>
      <c r="B5" s="29" t="s">
        <v>7</v>
      </c>
      <c r="C5" s="8">
        <v>44.8</v>
      </c>
      <c r="D5" s="8">
        <v>7</v>
      </c>
      <c r="E5" s="2"/>
      <c r="F5" s="31"/>
      <c r="G5" s="37"/>
      <c r="H5" s="37"/>
      <c r="I5" s="37"/>
      <c r="J5" s="37"/>
      <c r="K5" s="37"/>
      <c r="L5" s="37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t="15.75" x14ac:dyDescent="0.25">
      <c r="A6" s="7">
        <v>5</v>
      </c>
      <c r="B6" s="29" t="s">
        <v>8</v>
      </c>
      <c r="C6" s="8">
        <v>40</v>
      </c>
      <c r="D6" s="8">
        <v>11.6</v>
      </c>
      <c r="E6" s="2"/>
      <c r="F6" s="31"/>
      <c r="G6" s="58" t="s">
        <v>30</v>
      </c>
      <c r="H6" s="58"/>
      <c r="I6" s="58"/>
      <c r="J6" s="58"/>
      <c r="K6" s="38" t="str">
        <f>IF((K2*E2+K2*E3+K2*E4+K2*E5+K2*E6+K2*E7+K2*E8+K2*E9+K2*E10+K2*E11+K2*E12+K2*E13+K2*E14-C2*E2-C3*E3-C4*E4-C5*E5-C6*E6-C7*E7-C8*E8-C9*E9-C10*E10-C11*E11-C12*E12-C13*E13-C14*E14)/(C14-K2)&gt;0,(K2*E2+K2*E3+K2*E4+K2*E5+K2*E6+K2*E7+K2*E8+K2*E9+K2*E10+K2*E11+K2*E12+K2*E13+K2*E14-C2*E2-C3*E3-C4*E4-C5*E5-C6*E6-C7*E7-C8*E8-C9*E9-C10*E10-C11*E11-C12*E12-C13*E13-C14*E14)/(C14-K2),"-")</f>
        <v>-</v>
      </c>
      <c r="L6" s="39" t="str">
        <f>B14</f>
        <v>eau</v>
      </c>
      <c r="M6" s="31"/>
      <c r="N6" s="32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x14ac:dyDescent="0.25">
      <c r="A7" s="7">
        <v>6</v>
      </c>
      <c r="B7" s="29" t="s">
        <v>9</v>
      </c>
      <c r="C7" s="8">
        <v>72.400000000000006</v>
      </c>
      <c r="D7" s="8">
        <v>16.7</v>
      </c>
      <c r="E7" s="2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x14ac:dyDescent="0.25">
      <c r="A8" s="7">
        <v>7</v>
      </c>
      <c r="B8" s="29" t="s">
        <v>10</v>
      </c>
      <c r="C8" s="8">
        <v>62.4</v>
      </c>
      <c r="D8" s="8">
        <v>11.7</v>
      </c>
      <c r="E8" s="2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x14ac:dyDescent="0.25">
      <c r="A9" s="7">
        <v>8</v>
      </c>
      <c r="B9" s="29" t="s">
        <v>11</v>
      </c>
      <c r="C9" s="8">
        <v>70.7</v>
      </c>
      <c r="D9" s="8">
        <v>13</v>
      </c>
      <c r="E9" s="2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x14ac:dyDescent="0.25">
      <c r="A10" s="7">
        <v>9</v>
      </c>
      <c r="B10" s="29" t="s">
        <v>12</v>
      </c>
      <c r="C10" s="8">
        <v>79.8</v>
      </c>
      <c r="D10" s="8">
        <v>17.399999999999999</v>
      </c>
      <c r="E10" s="2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x14ac:dyDescent="0.25">
      <c r="A11" s="7">
        <v>10</v>
      </c>
      <c r="B11" s="29" t="s">
        <v>13</v>
      </c>
      <c r="C11" s="8">
        <v>64.599999999999994</v>
      </c>
      <c r="D11" s="8">
        <v>27.3</v>
      </c>
      <c r="E11" s="2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x14ac:dyDescent="0.25">
      <c r="A12" s="7">
        <v>11</v>
      </c>
      <c r="B12" s="29" t="s">
        <v>14</v>
      </c>
      <c r="C12" s="8">
        <v>20</v>
      </c>
      <c r="D12" s="8">
        <v>64</v>
      </c>
      <c r="E12" s="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x14ac:dyDescent="0.25">
      <c r="A13" s="7">
        <v>12</v>
      </c>
      <c r="B13" s="29" t="s">
        <v>15</v>
      </c>
      <c r="C13" s="8" t="s">
        <v>16</v>
      </c>
      <c r="D13" s="8" t="s">
        <v>17</v>
      </c>
      <c r="E13" s="2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t="15.75" thickBot="1" x14ac:dyDescent="0.3">
      <c r="A14" s="9">
        <v>13</v>
      </c>
      <c r="B14" s="30" t="s">
        <v>18</v>
      </c>
      <c r="C14" s="10">
        <v>100</v>
      </c>
      <c r="D14" s="10"/>
      <c r="E14" s="3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t="27" customHeight="1" thickBot="1" x14ac:dyDescent="0.3">
      <c r="A15" s="31"/>
      <c r="B15" s="31"/>
      <c r="C15" s="31"/>
      <c r="D15" s="11" t="s">
        <v>33</v>
      </c>
      <c r="E15" s="15">
        <f>SUM(E2:E14)</f>
        <v>0</v>
      </c>
      <c r="F15" s="31"/>
      <c r="G15" s="56" t="s">
        <v>31</v>
      </c>
      <c r="H15" s="57"/>
      <c r="I15" s="57"/>
      <c r="J15" s="48">
        <f>SUM(E2:E13)/2</f>
        <v>0</v>
      </c>
      <c r="K15" s="50" t="s">
        <v>32</v>
      </c>
      <c r="L15" s="5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x14ac:dyDescent="0.25">
      <c r="A16" s="31"/>
      <c r="B16" s="31"/>
      <c r="C16" s="31"/>
      <c r="D16" s="11" t="s">
        <v>19</v>
      </c>
      <c r="E16" s="16" t="e">
        <f>((E2*C2+E3*C3+E4*C4+E5*C5+E6*C6+E7*C7+E8*C8+E9*C9+E10*C10+E11*C11+E12*C12+E13*C13+E14*C14)/(E2+E3+E4+E5+E6+E7+E8+E9+E10+E11+E12+E13+E14))</f>
        <v>#DIV/0!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t="15.75" thickBot="1" x14ac:dyDescent="0.3">
      <c r="A17" s="31"/>
      <c r="B17" s="31"/>
      <c r="C17" s="31"/>
      <c r="D17" s="12" t="s">
        <v>1</v>
      </c>
      <c r="E17" s="17" t="e">
        <f>(E2*D2*(100-C2)+E3*D3*(100-C3)+E4*D4*(100-C4)+E5*D5*(100-C5)+E6*D6*(100-C6)+E7*D7*(100-C7)+E8*D8*(100-C8)+E9*D9*(100-C9)+E10*D10*(100-C10)+E11*D11*(100-C11)+E12*D12*(100-C12)+E13*D13*(100-C13)+E14*D14*(100-C14))/(E2*(100-C2)+E3*(100-C3)+E4*(100-C4)+E5*(100-C5)+E6*(100-C6)+E7*(100-C7)+E8*(100-C8)+E9*(100-C9)+E10*(100-C10)+E11*(100-C11)+E12*(100-C12)+E13*(100-C13)+E14*(100-C14))</f>
        <v>#DIV/0!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x14ac:dyDescent="0.25">
      <c r="A19" s="31"/>
      <c r="B19" s="31"/>
      <c r="C19" s="31"/>
      <c r="D19" s="31"/>
      <c r="E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x14ac:dyDescent="0.25">
      <c r="A20" s="53" t="s">
        <v>27</v>
      </c>
      <c r="B20" s="53"/>
      <c r="C20" s="53"/>
      <c r="D20" s="53"/>
      <c r="E20" s="54" t="s">
        <v>28</v>
      </c>
      <c r="F20" s="54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</row>
    <row r="22" spans="1:37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</row>
    <row r="23" spans="1:37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</row>
    <row r="24" spans="1:37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</row>
    <row r="26" spans="1:37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</row>
    <row r="27" spans="1:37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</row>
    <row r="28" spans="1:37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</row>
    <row r="29" spans="1:37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</row>
    <row r="30" spans="1:37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</row>
    <row r="31" spans="1:37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</row>
    <row r="32" spans="1:37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</row>
    <row r="33" spans="1:37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</row>
    <row r="34" spans="1:37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</row>
    <row r="35" spans="1:37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</row>
    <row r="36" spans="1:37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</row>
    <row r="37" spans="1:37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</row>
    <row r="38" spans="1:3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</row>
    <row r="39" spans="1:37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</row>
    <row r="40" spans="1:3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</row>
    <row r="41" spans="1:37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</row>
    <row r="42" spans="1:37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</row>
    <row r="43" spans="1:37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</row>
    <row r="44" spans="1:37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</row>
    <row r="45" spans="1:37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</row>
    <row r="46" spans="1:37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</row>
    <row r="47" spans="1:37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</row>
    <row r="48" spans="1:37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</row>
    <row r="49" spans="1:37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</row>
    <row r="50" spans="1:37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</row>
    <row r="51" spans="1:3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</row>
    <row r="52" spans="1:37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</row>
    <row r="53" spans="1:37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</row>
    <row r="54" spans="1:3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37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37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3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</row>
    <row r="58" spans="1:37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59" spans="1:37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</row>
    <row r="60" spans="1:37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</row>
    <row r="61" spans="1:37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</row>
    <row r="62" spans="1:37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</row>
    <row r="63" spans="1:37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</row>
    <row r="64" spans="1:37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</row>
    <row r="65" spans="1:37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</row>
    <row r="66" spans="1:3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</row>
    <row r="67" spans="1:37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</row>
    <row r="68" spans="1:37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</row>
    <row r="69" spans="1:3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</row>
    <row r="70" spans="1:37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</row>
    <row r="71" spans="1:37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</row>
    <row r="72" spans="1:37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</row>
    <row r="73" spans="1:37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</row>
    <row r="74" spans="1:37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</row>
    <row r="75" spans="1:37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</row>
    <row r="76" spans="1:37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</row>
    <row r="77" spans="1:37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</row>
    <row r="78" spans="1:37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</row>
    <row r="79" spans="1:37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</row>
    <row r="80" spans="1:37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</row>
    <row r="81" spans="1:37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</row>
    <row r="82" spans="1:37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</row>
    <row r="83" spans="1:37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</row>
    <row r="84" spans="1:37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</row>
    <row r="85" spans="1:37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</row>
    <row r="86" spans="1:37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</row>
    <row r="87" spans="1:37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</row>
    <row r="88" spans="1:37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</row>
    <row r="89" spans="1:37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</row>
    <row r="90" spans="1:37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</row>
    <row r="91" spans="1:37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</row>
    <row r="92" spans="1:37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</row>
    <row r="93" spans="1:37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</row>
    <row r="94" spans="1:37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</row>
    <row r="95" spans="1:37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</row>
    <row r="96" spans="1:37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</row>
    <row r="97" spans="1:37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</row>
    <row r="98" spans="1:37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</row>
    <row r="99" spans="1:37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</row>
    <row r="100" spans="1:37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</row>
    <row r="101" spans="1:37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</row>
    <row r="102" spans="1:37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</row>
    <row r="103" spans="1:37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</row>
    <row r="104" spans="1:37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</row>
    <row r="105" spans="1:37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</row>
    <row r="106" spans="1:37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</row>
    <row r="107" spans="1:37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</row>
    <row r="108" spans="1:37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</row>
    <row r="109" spans="1:37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</row>
    <row r="110" spans="1:37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</row>
    <row r="111" spans="1:37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</row>
    <row r="112" spans="1:37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</row>
    <row r="113" spans="1:37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</row>
    <row r="114" spans="1:37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</row>
    <row r="115" spans="1:37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</row>
    <row r="116" spans="1:37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</row>
    <row r="117" spans="1:37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</row>
    <row r="118" spans="1:37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</row>
    <row r="119" spans="1:37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</row>
    <row r="120" spans="1:37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</row>
    <row r="121" spans="1:37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</row>
    <row r="122" spans="1:37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</row>
    <row r="123" spans="1:37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</row>
    <row r="124" spans="1:37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</row>
    <row r="125" spans="1:37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</row>
    <row r="126" spans="1:37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</row>
    <row r="127" spans="1:37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</row>
    <row r="128" spans="1:37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</row>
    <row r="129" spans="1:37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</row>
    <row r="130" spans="1:37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</row>
    <row r="131" spans="1:37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</row>
    <row r="132" spans="1:37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</row>
    <row r="133" spans="1:37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</row>
    <row r="134" spans="1:37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</row>
    <row r="135" spans="1:37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</row>
    <row r="136" spans="1:37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</row>
    <row r="137" spans="1:37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</row>
    <row r="138" spans="1:37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</row>
    <row r="139" spans="1:37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</row>
    <row r="140" spans="1:37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</row>
    <row r="141" spans="1:37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</row>
    <row r="142" spans="1:37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</row>
    <row r="143" spans="1:37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</row>
    <row r="144" spans="1:37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</row>
    <row r="145" spans="1:37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</row>
    <row r="146" spans="1:37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</row>
    <row r="147" spans="1:37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</row>
    <row r="148" spans="1:37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</row>
    <row r="149" spans="1:37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</row>
    <row r="150" spans="1:37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</row>
    <row r="151" spans="1:37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</row>
    <row r="152" spans="1:37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</row>
    <row r="153" spans="1:37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</row>
    <row r="154" spans="1:37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</row>
    <row r="155" spans="1:37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</row>
    <row r="156" spans="1:37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</row>
    <row r="157" spans="1:37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</row>
    <row r="158" spans="1:37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</row>
    <row r="159" spans="1:37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</row>
    <row r="160" spans="1:37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</row>
    <row r="161" spans="1:37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</row>
    <row r="162" spans="1:37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</row>
    <row r="163" spans="1:37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</row>
    <row r="164" spans="1:37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</row>
    <row r="165" spans="1:37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</row>
    <row r="166" spans="1:37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</row>
    <row r="167" spans="1:37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</row>
    <row r="168" spans="1:37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</row>
    <row r="169" spans="1:37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</row>
    <row r="170" spans="1:37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</row>
    <row r="171" spans="1:37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</row>
    <row r="172" spans="1:37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</row>
    <row r="173" spans="1:37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</row>
    <row r="174" spans="1:37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</row>
    <row r="175" spans="1:37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</row>
    <row r="176" spans="1:37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</row>
    <row r="177" spans="1:37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</row>
    <row r="178" spans="1:37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</row>
    <row r="179" spans="1:37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37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37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37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37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37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37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37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37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37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37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37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37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37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</sheetData>
  <protectedRanges>
    <protectedRange password="C351" sqref="J2:J3 G2:H3" name="Plage3_1"/>
    <protectedRange password="C351" sqref="G6:J6" name="Plage3_2"/>
    <protectedRange password="C351" sqref="K6" name="Plage4_3"/>
  </protectedRanges>
  <mergeCells count="8">
    <mergeCell ref="K15:L15"/>
    <mergeCell ref="H3:J3"/>
    <mergeCell ref="A20:D20"/>
    <mergeCell ref="E20:F20"/>
    <mergeCell ref="G2:J2"/>
    <mergeCell ref="G15:I15"/>
    <mergeCell ref="G6:J6"/>
    <mergeCell ref="K2:L2"/>
  </mergeCells>
  <hyperlinks>
    <hyperlink ref="E20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CC99"/>
  </sheetPr>
  <dimension ref="A1:AO119"/>
  <sheetViews>
    <sheetView zoomScale="80" zoomScaleNormal="80" workbookViewId="0">
      <selection activeCell="C7" sqref="C7"/>
    </sheetView>
  </sheetViews>
  <sheetFormatPr baseColWidth="10" defaultRowHeight="15" x14ac:dyDescent="0.25"/>
  <cols>
    <col min="2" max="2" width="14.5703125" customWidth="1"/>
    <col min="3" max="3" width="14.7109375" customWidth="1"/>
    <col min="4" max="4" width="14.5703125" customWidth="1"/>
    <col min="7" max="7" width="10" customWidth="1"/>
  </cols>
  <sheetData>
    <row r="1" spans="1:41" ht="15.75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24" customHeight="1" thickBot="1" x14ac:dyDescent="0.3">
      <c r="A2" s="31"/>
      <c r="B2" s="61" t="s">
        <v>22</v>
      </c>
      <c r="C2" s="62"/>
      <c r="D2" s="62"/>
      <c r="E2" s="63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x14ac:dyDescent="0.25">
      <c r="A3" s="31"/>
      <c r="B3" s="40" t="s">
        <v>24</v>
      </c>
      <c r="C3" s="24" t="s">
        <v>20</v>
      </c>
      <c r="D3" s="25" t="s">
        <v>23</v>
      </c>
      <c r="E3" s="26" t="s">
        <v>21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1:41" x14ac:dyDescent="0.25">
      <c r="A4" s="31"/>
      <c r="B4" s="41" t="s">
        <v>2</v>
      </c>
      <c r="C4" s="22">
        <v>1</v>
      </c>
      <c r="D4" s="18"/>
      <c r="E4" s="19">
        <f>D4*C4</f>
        <v>0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1" x14ac:dyDescent="0.25">
      <c r="A5" s="31"/>
      <c r="B5" s="41" t="s">
        <v>39</v>
      </c>
      <c r="C5" s="22">
        <v>1</v>
      </c>
      <c r="D5" s="18"/>
      <c r="E5" s="19">
        <f t="shared" ref="E5:E6" si="0">D5*C5</f>
        <v>0</v>
      </c>
      <c r="F5" s="31"/>
      <c r="G5" s="31"/>
      <c r="H5" s="64"/>
      <c r="I5" s="65"/>
      <c r="J5" s="65"/>
      <c r="K5" s="65"/>
      <c r="L5" s="65"/>
      <c r="M5" s="66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1" ht="30" x14ac:dyDescent="0.25">
      <c r="A6" s="31"/>
      <c r="B6" s="42" t="s">
        <v>41</v>
      </c>
      <c r="C6" s="22">
        <v>1</v>
      </c>
      <c r="D6" s="18"/>
      <c r="E6" s="19">
        <f t="shared" si="0"/>
        <v>0</v>
      </c>
      <c r="F6" s="31"/>
      <c r="G6" s="31"/>
      <c r="H6" s="67"/>
      <c r="I6" s="68"/>
      <c r="J6" s="68"/>
      <c r="K6" s="68"/>
      <c r="L6" s="68"/>
      <c r="M6" s="69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1:41" ht="30" x14ac:dyDescent="0.25">
      <c r="A7" s="31"/>
      <c r="B7" s="42" t="s">
        <v>15</v>
      </c>
      <c r="C7" s="22">
        <v>0.5</v>
      </c>
      <c r="D7" s="18"/>
      <c r="E7" s="19">
        <f t="shared" ref="E7:E12" si="1">D7*C7</f>
        <v>0</v>
      </c>
      <c r="F7" s="31"/>
      <c r="G7" s="31"/>
      <c r="H7" s="67"/>
      <c r="I7" s="68"/>
      <c r="J7" s="68"/>
      <c r="K7" s="68"/>
      <c r="L7" s="68"/>
      <c r="M7" s="69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41" ht="30" x14ac:dyDescent="0.25">
      <c r="A8" s="31"/>
      <c r="B8" s="44" t="s">
        <v>34</v>
      </c>
      <c r="C8" s="45" t="s">
        <v>36</v>
      </c>
      <c r="D8" s="46"/>
      <c r="E8" s="19">
        <f>D8*0.85</f>
        <v>0</v>
      </c>
      <c r="F8" s="31"/>
      <c r="G8" s="31"/>
      <c r="H8" s="67"/>
      <c r="I8" s="68"/>
      <c r="J8" s="68"/>
      <c r="K8" s="68"/>
      <c r="L8" s="68"/>
      <c r="M8" s="69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41" ht="45" x14ac:dyDescent="0.25">
      <c r="A9" s="31"/>
      <c r="B9" s="44" t="s">
        <v>35</v>
      </c>
      <c r="C9" s="45" t="s">
        <v>37</v>
      </c>
      <c r="D9" s="46"/>
      <c r="E9" s="19">
        <f>D9*0.65</f>
        <v>0</v>
      </c>
      <c r="F9" s="31"/>
      <c r="G9" s="31"/>
      <c r="H9" s="67"/>
      <c r="I9" s="68"/>
      <c r="J9" s="68"/>
      <c r="K9" s="68"/>
      <c r="L9" s="68"/>
      <c r="M9" s="69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30" x14ac:dyDescent="0.25">
      <c r="A10" s="31"/>
      <c r="B10" s="44" t="s">
        <v>40</v>
      </c>
      <c r="C10" s="45">
        <v>0.5</v>
      </c>
      <c r="D10" s="46"/>
      <c r="E10" s="19">
        <f t="shared" si="1"/>
        <v>0</v>
      </c>
      <c r="F10" s="31"/>
      <c r="G10" s="31"/>
      <c r="H10" s="67"/>
      <c r="I10" s="68"/>
      <c r="J10" s="68"/>
      <c r="K10" s="68"/>
      <c r="L10" s="68"/>
      <c r="M10" s="69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39.75" customHeight="1" x14ac:dyDescent="0.25">
      <c r="A11" s="31"/>
      <c r="B11" s="44" t="s">
        <v>38</v>
      </c>
      <c r="C11" s="45">
        <v>0.35</v>
      </c>
      <c r="D11" s="46"/>
      <c r="E11" s="19">
        <f t="shared" si="1"/>
        <v>0</v>
      </c>
      <c r="F11" s="31"/>
      <c r="G11" s="31"/>
      <c r="H11" s="70"/>
      <c r="I11" s="71"/>
      <c r="J11" s="71"/>
      <c r="K11" s="71"/>
      <c r="L11" s="71"/>
      <c r="M11" s="72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spans="1:41" ht="30.75" thickBot="1" x14ac:dyDescent="0.3">
      <c r="A12" s="31"/>
      <c r="B12" s="43" t="s">
        <v>25</v>
      </c>
      <c r="C12" s="23">
        <v>0.45</v>
      </c>
      <c r="D12" s="20"/>
      <c r="E12" s="21">
        <f t="shared" si="1"/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</row>
    <row r="15" spans="1:4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</row>
    <row r="16" spans="1:4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64.5" customHeight="1" x14ac:dyDescent="0.25">
      <c r="A17" s="47"/>
      <c r="B17" s="47"/>
      <c r="C17" s="47"/>
      <c r="D17" s="47"/>
      <c r="E17" s="47"/>
      <c r="F17" s="47"/>
      <c r="G17" s="47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1:41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</row>
    <row r="20" spans="1:41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</row>
    <row r="21" spans="1:41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</row>
    <row r="22" spans="1:41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</row>
    <row r="23" spans="1:4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</row>
    <row r="26" spans="1:4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</row>
    <row r="31" spans="1:4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</row>
    <row r="35" spans="1:41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</row>
    <row r="37" spans="1:4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</row>
    <row r="38" spans="1:4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</row>
    <row r="40" spans="1:4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spans="1:41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</row>
    <row r="42" spans="1:41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</row>
    <row r="43" spans="1:4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</row>
    <row r="44" spans="1:4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</row>
    <row r="45" spans="1:4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</row>
    <row r="46" spans="1:41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</row>
    <row r="47" spans="1:41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</row>
    <row r="48" spans="1:4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1:41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</row>
    <row r="50" spans="1:4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</row>
    <row r="51" spans="1:41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</row>
    <row r="52" spans="1:4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</row>
    <row r="53" spans="1:4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</row>
    <row r="54" spans="1:4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</row>
    <row r="55" spans="1:4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</row>
    <row r="56" spans="1:4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</row>
    <row r="57" spans="1:4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</row>
    <row r="58" spans="1:4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</row>
    <row r="59" spans="1:4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</row>
    <row r="60" spans="1:4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</row>
    <row r="61" spans="1:41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</row>
    <row r="62" spans="1:4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</row>
    <row r="63" spans="1:41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</row>
    <row r="64" spans="1:4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</row>
    <row r="65" spans="1:4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</row>
    <row r="66" spans="1:4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</row>
    <row r="67" spans="1:4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</row>
    <row r="68" spans="1:4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</row>
    <row r="69" spans="1:4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</row>
    <row r="70" spans="1:4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</row>
    <row r="71" spans="1:4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</row>
    <row r="72" spans="1:4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</row>
    <row r="73" spans="1:41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</row>
    <row r="74" spans="1:4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</row>
    <row r="75" spans="1:41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</row>
    <row r="76" spans="1:4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</row>
    <row r="77" spans="1:41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</row>
    <row r="78" spans="1:41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</row>
    <row r="79" spans="1:4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</row>
    <row r="80" spans="1:41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</row>
    <row r="81" spans="1:41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</row>
    <row r="82" spans="1:4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</row>
    <row r="83" spans="1:4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</row>
    <row r="84" spans="1:4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</row>
    <row r="85" spans="1:4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</row>
    <row r="86" spans="1:4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</row>
    <row r="87" spans="1:41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</row>
    <row r="88" spans="1:4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</row>
    <row r="89" spans="1:41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</row>
    <row r="90" spans="1:41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</row>
    <row r="91" spans="1:4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</row>
    <row r="92" spans="1:4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</row>
    <row r="93" spans="1:41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</row>
    <row r="94" spans="1:4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</row>
    <row r="95" spans="1:4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</row>
    <row r="96" spans="1:41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</row>
    <row r="97" spans="1:4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</row>
    <row r="98" spans="1:4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</row>
    <row r="99" spans="1:4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</row>
    <row r="100" spans="1:41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</row>
    <row r="101" spans="1:41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</row>
    <row r="102" spans="1:4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</row>
    <row r="103" spans="1:4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</row>
    <row r="104" spans="1:4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</row>
    <row r="105" spans="1:4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</row>
    <row r="106" spans="1:4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</row>
    <row r="107" spans="1:4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</row>
    <row r="108" spans="1:4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</row>
    <row r="109" spans="1:41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</row>
    <row r="110" spans="1:4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</row>
    <row r="111" spans="1:4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</row>
    <row r="112" spans="1:4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</row>
    <row r="113" spans="1:41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</row>
    <row r="114" spans="1:4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</row>
    <row r="115" spans="1:4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</row>
    <row r="116" spans="1:4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</row>
    <row r="117" spans="1:4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</row>
    <row r="118" spans="1:41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</row>
    <row r="119" spans="1:41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</row>
  </sheetData>
  <mergeCells count="2">
    <mergeCell ref="B2:E2"/>
    <mergeCell ref="H5:M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h 1 2 s V C f 1 V X O l A A A A 9 g A A A B I A H A B D b 2 5 m a W c v U G F j a 2 F n Z S 5 4 b W w g o h g A K K A U A A A A A A A A A A A A A A A A A A A A A A A A A A A A h Y + x D o I w G I R f h X S n L e B A y E 8 Z T J w k M Z o Y 1 6 Z U a I R i 2 m J 5 N w c f y V c Q o 6 i b 4 9 1 9 l 9 z d r z c o x q 4 N L t J Y 1 e s c R Z i i Q G r R V 0 r X O R r c M U x R w W D D x Y n X M p h g b b P R q h w 1 z p 0 z Q r z 3 2 C e 4 N z W J K Y 3 I o V z v R C M 7 H i p t H d d C o k + r + t 9 C D P a v M S z G E V 3 g J J 0 2 A Z l N K J X + A v G U P d M f E 5 Z D 6 w Y j 2 d G E q y 2 Q W Q J 5 f 2 A P U E s D B B Q A A g A I A I d d r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H X a x U K I p H u A 4 A A A A R A A A A E w A c A E Z v c m 1 1 b G F z L 1 N l Y 3 R p b 2 4 x L m 0 g o h g A K K A U A A A A A A A A A A A A A A A A A A A A A A A A A A A A K 0 5 N L s n M z 1 M I h t C G 1 g B Q S w E C L Q A U A A I A C A C H X a x U J / V V c 6 U A A A D 2 A A A A E g A A A A A A A A A A A A A A A A A A A A A A Q 2 9 u Z m l n L 1 B h Y 2 t h Z 2 U u e G 1 s U E s B A i 0 A F A A C A A g A h 1 2 s V A / K 6 a u k A A A A 6 Q A A A B M A A A A A A A A A A A A A A A A A 8 Q A A A F t D b 2 5 0 Z W 5 0 X 1 R 5 c G V z X S 5 4 b W x Q S w E C L Q A U A A I A C A C H X a x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N J 3 s b L C S i k O / T K / K A x V 4 f w A A A A A C A A A A A A A D Z g A A w A A A A B A A A A D a / s k R O o D P n 4 Y 2 t Z D F 1 W h L A A A A A A S A A A C g A A A A E A A A A P C E G Q 4 Q h 1 S b z 6 E b c s q a 7 2 h Q A A A A g m i A C L g J d g 9 c 3 z z 2 h 3 S S 9 F 7 S / H 9 i n v h 8 l F q k 7 z N m 0 J b 2 A 5 F q U 2 R E 9 m 6 f r 2 o O Y O j r 1 R w T 9 d d I m m N U 4 0 W R 0 P l J R P Y 2 A P f i 9 H P a B I E W 4 J R 5 r x I U A A A A r v O B p B n 8 M i 2 j c e N 1 E z Z B a 4 N u a d U = < / D a t a M a s h u p > 
</file>

<file path=customXml/itemProps1.xml><?xml version="1.0" encoding="utf-8"?>
<ds:datastoreItem xmlns:ds="http://schemas.openxmlformats.org/officeDocument/2006/customXml" ds:itemID="{4F7D4857-DE30-4446-AEF4-0CECDA1D21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Présentation</vt:lpstr>
      <vt:lpstr>Feuille de calcul</vt:lpstr>
      <vt:lpstr>Conversion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Youssouf ROUKAYA</dc:creator>
  <cp:lastModifiedBy>ca</cp:lastModifiedBy>
  <dcterms:created xsi:type="dcterms:W3CDTF">2022-04-25T09:02:37Z</dcterms:created>
  <dcterms:modified xsi:type="dcterms:W3CDTF">2022-07-28T12:15:03Z</dcterms:modified>
</cp:coreProperties>
</file>